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在校人數\"/>
    </mc:Choice>
  </mc:AlternateContent>
  <xr:revisionPtr revIDLastSave="0" documentId="13_ncr:1_{BFD2397D-5627-4163-A5C8-2138FFDE4FEC}" xr6:coauthVersionLast="36" xr6:coauthVersionMax="36" xr10:uidLastSave="{00000000-0000-0000-0000-000000000000}"/>
  <bookViews>
    <workbookView xWindow="0" yWindow="0" windowWidth="18015" windowHeight="11775" xr2:uid="{00000000-000D-0000-FFFF-FFFF00000000}"/>
  </bookViews>
  <sheets>
    <sheet name="112-2" sheetId="1" r:id="rId1"/>
  </sheets>
  <definedNames>
    <definedName name="_xlnm.Print_Area" localSheetId="0">'112-2'!$B$1:$R$38</definedName>
  </definedNames>
  <calcPr calcId="191029"/>
</workbook>
</file>

<file path=xl/calcChain.xml><?xml version="1.0" encoding="utf-8"?>
<calcChain xmlns="http://schemas.openxmlformats.org/spreadsheetml/2006/main">
  <c r="Q21" i="1" l="1"/>
  <c r="Q22" i="1"/>
  <c r="Q23" i="1"/>
  <c r="Q24" i="1"/>
  <c r="Q25" i="1"/>
  <c r="R19" i="1" l="1"/>
  <c r="R26" i="1"/>
  <c r="R5" i="1"/>
  <c r="Q27" i="1" l="1"/>
  <c r="R10" i="1" l="1"/>
  <c r="R32" i="1" l="1"/>
  <c r="R3" i="1"/>
  <c r="Q12" i="1"/>
  <c r="Q18" i="1" l="1"/>
  <c r="Q29" i="1" l="1"/>
  <c r="Q28" i="1"/>
  <c r="Q31" i="1"/>
  <c r="Q30" i="1"/>
  <c r="Q26" i="1" l="1"/>
  <c r="G32" i="1"/>
  <c r="H32" i="1"/>
  <c r="I32" i="1"/>
  <c r="J32" i="1"/>
  <c r="K32" i="1"/>
  <c r="L32" i="1"/>
  <c r="M32" i="1"/>
  <c r="N32" i="1"/>
  <c r="O32" i="1"/>
  <c r="P32" i="1"/>
  <c r="F32" i="1"/>
  <c r="E32" i="1"/>
  <c r="Q20" i="1" l="1"/>
  <c r="Q19" i="1" s="1"/>
  <c r="Q17" i="1"/>
  <c r="Q16" i="1"/>
  <c r="Q15" i="1"/>
  <c r="Q14" i="1"/>
  <c r="Q13" i="1"/>
  <c r="Q11" i="1"/>
  <c r="Q10" i="1" l="1"/>
  <c r="Q7" i="1"/>
  <c r="Q8" i="1"/>
  <c r="Q6" i="1"/>
  <c r="Q5" i="1" l="1"/>
  <c r="Q3" i="1" s="1"/>
  <c r="Q32" i="1"/>
</calcChain>
</file>

<file path=xl/sharedStrings.xml><?xml version="1.0" encoding="utf-8"?>
<sst xmlns="http://schemas.openxmlformats.org/spreadsheetml/2006/main" count="70" uniqueCount="50">
  <si>
    <t>系   別</t>
  </si>
  <si>
    <t>女</t>
  </si>
  <si>
    <t>男</t>
  </si>
  <si>
    <t>進修部甲班</t>
  </si>
  <si>
    <t>管理</t>
  </si>
  <si>
    <t>企業管理系</t>
  </si>
  <si>
    <t>財務金融系</t>
  </si>
  <si>
    <t>文理</t>
  </si>
  <si>
    <t>多媒體設計系</t>
  </si>
  <si>
    <t>資訊管理系</t>
  </si>
  <si>
    <t>電資</t>
  </si>
  <si>
    <t>電子工程系</t>
  </si>
  <si>
    <t>電機工程系</t>
  </si>
  <si>
    <t>工程</t>
  </si>
  <si>
    <t>車輛工程系</t>
  </si>
  <si>
    <t>機械與電腦輔助工程系</t>
  </si>
  <si>
    <t>攜手專班</t>
  </si>
  <si>
    <t>機械設計工程系</t>
  </si>
  <si>
    <t>產學訓甲班</t>
  </si>
  <si>
    <t>動力機械工程系</t>
  </si>
  <si>
    <t>四技部</t>
    <phoneticPr fontId="2" type="noConversion"/>
  </si>
  <si>
    <t>農業科技系</t>
  </si>
  <si>
    <t>應用外語系</t>
  </si>
  <si>
    <t>工程</t>
    <phoneticPr fontId="2" type="noConversion"/>
  </si>
  <si>
    <t>二技部</t>
    <phoneticPr fontId="2" type="noConversion"/>
  </si>
  <si>
    <r>
      <rPr>
        <b/>
        <sz val="14"/>
        <color rgb="FF0000CC"/>
        <rFont val="Calibri"/>
        <family val="2"/>
      </rPr>
      <t>總計</t>
    </r>
  </si>
  <si>
    <t>光電工程系</t>
    <phoneticPr fontId="2" type="noConversion"/>
  </si>
  <si>
    <t xml:space="preserve">                                                                             </t>
    <phoneticPr fontId="2" type="noConversion"/>
  </si>
  <si>
    <t>班級</t>
    <phoneticPr fontId="2" type="noConversion"/>
  </si>
  <si>
    <t>二技</t>
    <phoneticPr fontId="2" type="noConversion"/>
  </si>
  <si>
    <t>四技</t>
    <phoneticPr fontId="2" type="noConversion"/>
  </si>
  <si>
    <t>攜班</t>
    <phoneticPr fontId="2" type="noConversion"/>
  </si>
  <si>
    <t>訓班</t>
    <phoneticPr fontId="2" type="noConversion"/>
  </si>
  <si>
    <t>財務金融系</t>
    <phoneticPr fontId="2" type="noConversion"/>
  </si>
  <si>
    <t>年級</t>
    <phoneticPr fontId="2" type="noConversion"/>
  </si>
  <si>
    <t>電子工程系</t>
    <phoneticPr fontId="2" type="noConversion"/>
  </si>
  <si>
    <t>機械與電腦輔助工程系(外加)</t>
    <phoneticPr fontId="2" type="noConversion"/>
  </si>
  <si>
    <t>五系14班</t>
    <phoneticPr fontId="2" type="noConversion"/>
  </si>
  <si>
    <t>四系20班</t>
    <phoneticPr fontId="2" type="noConversion"/>
  </si>
  <si>
    <t>三系6班</t>
    <phoneticPr fontId="2" type="noConversion"/>
  </si>
  <si>
    <t>112機械與工具機產學攜手專班(機械與電腦輔助工程系)併入內含2438</t>
    <phoneticPr fontId="2" type="noConversion"/>
  </si>
  <si>
    <t xml:space="preserve">112-2 進修推廣部註冊學生人數表   </t>
    <phoneticPr fontId="2" type="noConversion"/>
  </si>
  <si>
    <t>技專代碼</t>
    <phoneticPr fontId="2" type="noConversion"/>
  </si>
  <si>
    <t>八系29班</t>
    <phoneticPr fontId="2" type="noConversion"/>
  </si>
  <si>
    <r>
      <t>110、111機械與工具機產學攜手專班(機械與電腦輔助工程系2764)</t>
    </r>
    <r>
      <rPr>
        <sz val="14"/>
        <color rgb="FFFF0000"/>
        <rFont val="新細明體"/>
        <family val="1"/>
        <charset val="136"/>
        <scheme val="minor"/>
      </rPr>
      <t xml:space="preserve"> 外加</t>
    </r>
    <phoneticPr fontId="2" type="noConversion"/>
  </si>
  <si>
    <t>進修部甲班</t>
    <phoneticPr fontId="2" type="noConversion"/>
  </si>
  <si>
    <r>
      <rPr>
        <sz val="16"/>
        <rFont val="細明體"/>
        <family val="3"/>
        <charset val="136"/>
      </rPr>
      <t>總</t>
    </r>
    <r>
      <rPr>
        <sz val="16"/>
        <rFont val="Calibri"/>
        <family val="2"/>
      </rPr>
      <t xml:space="preserve">  </t>
    </r>
    <r>
      <rPr>
        <sz val="16"/>
        <rFont val="細明體"/>
        <family val="3"/>
        <charset val="136"/>
      </rPr>
      <t>計</t>
    </r>
    <phoneticPr fontId="2" type="noConversion"/>
  </si>
  <si>
    <t>男1685</t>
    <phoneticPr fontId="2" type="noConversion"/>
  </si>
  <si>
    <t>女375</t>
    <phoneticPr fontId="2" type="noConversion"/>
  </si>
  <si>
    <t>113/03/18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</si>
</sst>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新細明體"/>
      <family val="2"/>
      <charset val="136"/>
      <scheme val="minor"/>
    </font>
    <font>
      <sz val="11"/>
      <color rgb="FF000000"/>
      <name val="Calibri"/>
      <family val="2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4"/>
      <color rgb="FF0000CC"/>
      <name val="Times New Roman"/>
      <family val="1"/>
    </font>
    <font>
      <b/>
      <sz val="14"/>
      <color rgb="FF0000CC"/>
      <name val="Times New Roman"/>
      <family val="1"/>
    </font>
    <font>
      <sz val="14"/>
      <color theme="1"/>
      <name val="Times New Roman"/>
      <family val="1"/>
    </font>
    <font>
      <b/>
      <sz val="14"/>
      <color rgb="FF0000CC"/>
      <name val="Calibri"/>
      <family val="2"/>
    </font>
    <font>
      <sz val="12"/>
      <color theme="1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細明體"/>
      <family val="3"/>
      <charset val="136"/>
    </font>
    <font>
      <sz val="12"/>
      <color rgb="FF000000"/>
      <name val="細明體"/>
      <family val="3"/>
      <charset val="136"/>
    </font>
    <font>
      <sz val="16"/>
      <color rgb="FF000000"/>
      <name val="標楷體"/>
      <family val="4"/>
      <charset val="136"/>
    </font>
    <font>
      <b/>
      <sz val="14"/>
      <color rgb="FF000000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sz val="14"/>
      <color rgb="FF000000"/>
      <name val="細明體"/>
      <family val="3"/>
      <charset val="136"/>
    </font>
    <font>
      <sz val="14"/>
      <color rgb="FF000000"/>
      <name val="Calibri"/>
      <family val="2"/>
    </font>
    <font>
      <sz val="14"/>
      <color rgb="FFFF0000"/>
      <name val="新細明體"/>
      <family val="1"/>
      <charset val="136"/>
      <scheme val="minor"/>
    </font>
    <font>
      <b/>
      <sz val="12"/>
      <color rgb="FF000000"/>
      <name val="微軟正黑體"/>
      <family val="2"/>
      <charset val="136"/>
    </font>
    <font>
      <b/>
      <sz val="14"/>
      <color rgb="FF000000"/>
      <name val="細明體"/>
      <family val="3"/>
      <charset val="136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color theme="1"/>
      <name val="新細明體"/>
      <family val="2"/>
      <charset val="136"/>
      <scheme val="minor"/>
    </font>
    <font>
      <sz val="14"/>
      <color rgb="FF000000"/>
      <name val="Times New Roman"/>
      <family val="1"/>
    </font>
    <font>
      <sz val="14"/>
      <color theme="1"/>
      <name val="新細明體"/>
      <family val="1"/>
      <charset val="136"/>
      <scheme val="minor"/>
    </font>
    <font>
      <sz val="16"/>
      <name val="Calibri"/>
      <family val="2"/>
    </font>
    <font>
      <sz val="16"/>
      <name val="細明體"/>
      <family val="3"/>
      <charset val="136"/>
    </font>
    <font>
      <sz val="16"/>
      <color rgb="FFFF0000"/>
      <name val="Calibri"/>
      <family val="2"/>
    </font>
    <font>
      <b/>
      <sz val="14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5" fillId="0" borderId="29" xfId="1" applyFont="1" applyBorder="1" applyAlignment="1">
      <alignment horizontal="right"/>
    </xf>
    <xf numFmtId="0" fontId="15" fillId="0" borderId="30" xfId="1" applyFont="1" applyBorder="1"/>
    <xf numFmtId="0" fontId="8" fillId="0" borderId="0" xfId="0" applyFo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3" xfId="0" applyFont="1" applyFill="1" applyBorder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5" fillId="4" borderId="13" xfId="1" applyFont="1" applyFill="1" applyBorder="1" applyAlignment="1">
      <alignment horizontal="center" vertical="center"/>
    </xf>
    <xf numFmtId="0" fontId="24" fillId="4" borderId="13" xfId="1" applyFont="1" applyFill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3" fillId="2" borderId="21" xfId="1" applyFont="1" applyFill="1" applyBorder="1" applyAlignment="1">
      <alignment horizontal="left" vertical="center"/>
    </xf>
    <xf numFmtId="0" fontId="23" fillId="2" borderId="15" xfId="1" applyFont="1" applyFill="1" applyBorder="1" applyAlignment="1">
      <alignment horizontal="left" vertical="center"/>
    </xf>
    <xf numFmtId="0" fontId="24" fillId="2" borderId="15" xfId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7" borderId="15" xfId="1" applyFont="1" applyFill="1" applyBorder="1" applyAlignment="1">
      <alignment horizontal="center" vertical="center"/>
    </xf>
    <xf numFmtId="0" fontId="13" fillId="7" borderId="15" xfId="1" applyFont="1" applyFill="1" applyBorder="1" applyAlignment="1">
      <alignment horizontal="center" vertical="center"/>
    </xf>
    <xf numFmtId="0" fontId="13" fillId="7" borderId="16" xfId="1" applyFont="1" applyFill="1" applyBorder="1" applyAlignment="1">
      <alignment horizontal="center" vertical="center"/>
    </xf>
    <xf numFmtId="0" fontId="4" fillId="7" borderId="9" xfId="1" applyFont="1" applyFill="1" applyBorder="1" applyAlignment="1">
      <alignment horizontal="center" vertical="center"/>
    </xf>
    <xf numFmtId="0" fontId="14" fillId="7" borderId="7" xfId="1" applyFont="1" applyFill="1" applyBorder="1" applyAlignment="1">
      <alignment horizontal="center" vertical="center"/>
    </xf>
    <xf numFmtId="0" fontId="15" fillId="7" borderId="7" xfId="1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2" fillId="8" borderId="25" xfId="1" applyFont="1" applyFill="1" applyBorder="1" applyAlignment="1">
      <alignment horizontal="center" vertical="center"/>
    </xf>
    <xf numFmtId="0" fontId="13" fillId="8" borderId="25" xfId="1" applyFont="1" applyFill="1" applyBorder="1" applyAlignment="1">
      <alignment horizontal="center" vertical="center"/>
    </xf>
    <xf numFmtId="0" fontId="13" fillId="8" borderId="26" xfId="1" applyFont="1" applyFill="1" applyBorder="1" applyAlignment="1">
      <alignment horizontal="center" vertical="center"/>
    </xf>
    <xf numFmtId="0" fontId="5" fillId="8" borderId="12" xfId="1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horizontal="center" vertical="center"/>
    </xf>
    <xf numFmtId="0" fontId="4" fillId="8" borderId="9" xfId="1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2" borderId="4" xfId="1" applyFont="1" applyFill="1" applyBorder="1" applyAlignment="1">
      <alignment horizontal="left" vertical="center"/>
    </xf>
    <xf numFmtId="0" fontId="19" fillId="2" borderId="19" xfId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32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5" fillId="7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5" fillId="7" borderId="7" xfId="1" applyFont="1" applyFill="1" applyBorder="1" applyAlignment="1">
      <alignment horizontal="left" vertical="center"/>
    </xf>
    <xf numFmtId="0" fontId="15" fillId="7" borderId="4" xfId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7" borderId="7" xfId="1" applyFont="1" applyFill="1" applyBorder="1" applyAlignment="1">
      <alignment horizontal="left" vertical="center"/>
    </xf>
    <xf numFmtId="0" fontId="15" fillId="8" borderId="3" xfId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horizontal="left" vertical="center"/>
    </xf>
    <xf numFmtId="0" fontId="15" fillId="8" borderId="1" xfId="1" applyFont="1" applyFill="1" applyBorder="1" applyAlignment="1">
      <alignment horizontal="left" vertical="center"/>
    </xf>
    <xf numFmtId="0" fontId="10" fillId="8" borderId="3" xfId="1" applyFont="1" applyFill="1" applyBorder="1" applyAlignment="1">
      <alignment horizontal="left" vertical="center"/>
    </xf>
    <xf numFmtId="0" fontId="15" fillId="8" borderId="32" xfId="1" applyFont="1" applyFill="1" applyBorder="1" applyAlignment="1">
      <alignment horizontal="left" vertical="center"/>
    </xf>
    <xf numFmtId="0" fontId="15" fillId="8" borderId="4" xfId="1" applyFont="1" applyFill="1" applyBorder="1" applyAlignment="1">
      <alignment horizontal="left" vertical="center"/>
    </xf>
    <xf numFmtId="0" fontId="10" fillId="8" borderId="4" xfId="1" applyFont="1" applyFill="1" applyBorder="1" applyAlignment="1">
      <alignment horizontal="left" vertical="center"/>
    </xf>
    <xf numFmtId="0" fontId="31" fillId="5" borderId="6" xfId="1" applyFont="1" applyFill="1" applyBorder="1" applyAlignment="1">
      <alignment horizontal="center" vertical="center"/>
    </xf>
    <xf numFmtId="0" fontId="29" fillId="5" borderId="6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  <xf numFmtId="0" fontId="4" fillId="7" borderId="38" xfId="1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7" fillId="0" borderId="28" xfId="1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9" fillId="2" borderId="19" xfId="1" applyFont="1" applyFill="1" applyBorder="1" applyAlignment="1">
      <alignment horizontal="left" vertical="center"/>
    </xf>
    <xf numFmtId="0" fontId="19" fillId="2" borderId="24" xfId="1" applyFont="1" applyFill="1" applyBorder="1" applyAlignment="1">
      <alignment horizontal="left" vertical="center"/>
    </xf>
    <xf numFmtId="0" fontId="19" fillId="8" borderId="19" xfId="1" applyFont="1" applyFill="1" applyBorder="1" applyAlignment="1">
      <alignment horizontal="left" vertical="center"/>
    </xf>
    <xf numFmtId="0" fontId="18" fillId="8" borderId="22" xfId="0" applyFont="1" applyFill="1" applyBorder="1" applyAlignment="1">
      <alignment horizontal="left" vertical="center"/>
    </xf>
    <xf numFmtId="0" fontId="29" fillId="5" borderId="23" xfId="1" applyFont="1" applyFill="1" applyBorder="1" applyAlignment="1">
      <alignment horizontal="center" vertical="center"/>
    </xf>
    <xf numFmtId="0" fontId="29" fillId="5" borderId="33" xfId="1" applyFont="1" applyFill="1" applyBorder="1" applyAlignment="1">
      <alignment horizontal="center" vertical="center"/>
    </xf>
    <xf numFmtId="0" fontId="29" fillId="5" borderId="10" xfId="1" applyFont="1" applyFill="1" applyBorder="1" applyAlignment="1">
      <alignment horizontal="center" vertical="center"/>
    </xf>
    <xf numFmtId="0" fontId="23" fillId="0" borderId="21" xfId="1" applyFont="1" applyBorder="1" applyAlignment="1">
      <alignment horizontal="left" vertical="center"/>
    </xf>
    <xf numFmtId="0" fontId="23" fillId="0" borderId="15" xfId="1" applyFont="1" applyBorder="1" applyAlignment="1">
      <alignment horizontal="left" vertical="center"/>
    </xf>
    <xf numFmtId="0" fontId="24" fillId="0" borderId="15" xfId="1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9" fillId="8" borderId="17" xfId="1" applyFont="1" applyFill="1" applyBorder="1" applyAlignment="1">
      <alignment horizontal="left" vertical="center"/>
    </xf>
    <xf numFmtId="0" fontId="20" fillId="8" borderId="17" xfId="1" applyFont="1" applyFill="1" applyBorder="1" applyAlignment="1">
      <alignment horizontal="left" vertical="center"/>
    </xf>
    <xf numFmtId="0" fontId="24" fillId="8" borderId="21" xfId="1" applyFont="1" applyFill="1" applyBorder="1" applyAlignment="1">
      <alignment horizontal="left" vertical="center"/>
    </xf>
    <xf numFmtId="0" fontId="24" fillId="8" borderId="25" xfId="1" applyFont="1" applyFill="1" applyBorder="1" applyAlignment="1">
      <alignment horizontal="left" vertical="center"/>
    </xf>
    <xf numFmtId="0" fontId="24" fillId="7" borderId="21" xfId="1" applyFont="1" applyFill="1" applyBorder="1" applyAlignment="1">
      <alignment horizontal="left" vertical="center"/>
    </xf>
    <xf numFmtId="0" fontId="24" fillId="7" borderId="15" xfId="1" applyFont="1" applyFill="1" applyBorder="1" applyAlignment="1">
      <alignment horizontal="left" vertical="center"/>
    </xf>
    <xf numFmtId="0" fontId="22" fillId="0" borderId="34" xfId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8" fillId="0" borderId="36" xfId="0" applyFont="1" applyBorder="1" applyAlignment="1">
      <alignment horizontal="left" vertical="center"/>
    </xf>
    <xf numFmtId="0" fontId="28" fillId="0" borderId="36" xfId="0" applyFont="1" applyBorder="1" applyAlignment="1">
      <alignment vertical="center"/>
    </xf>
    <xf numFmtId="0" fontId="27" fillId="0" borderId="31" xfId="1" applyFont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23" fillId="0" borderId="23" xfId="1" applyFont="1" applyBorder="1" applyAlignment="1">
      <alignment horizontal="left" vertical="center"/>
    </xf>
    <xf numFmtId="0" fontId="23" fillId="0" borderId="33" xfId="1" applyFont="1" applyBorder="1" applyAlignment="1">
      <alignment horizontal="left" vertical="center"/>
    </xf>
    <xf numFmtId="0" fontId="23" fillId="0" borderId="35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0" fontId="19" fillId="7" borderId="19" xfId="1" applyFont="1" applyFill="1" applyBorder="1" applyAlignment="1">
      <alignment horizontal="left" vertical="center"/>
    </xf>
    <xf numFmtId="0" fontId="20" fillId="7" borderId="20" xfId="1" applyFont="1" applyFill="1" applyBorder="1" applyAlignment="1">
      <alignment horizontal="left" vertical="center"/>
    </xf>
    <xf numFmtId="0" fontId="18" fillId="7" borderId="20" xfId="0" applyFont="1" applyFill="1" applyBorder="1" applyAlignment="1">
      <alignment horizontal="left" vertical="center"/>
    </xf>
    <xf numFmtId="0" fontId="18" fillId="7" borderId="22" xfId="0" applyFont="1" applyFill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9" fillId="0" borderId="17" xfId="1" applyFont="1" applyBorder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20" fillId="0" borderId="19" xfId="1" applyFont="1" applyBorder="1" applyAlignment="1">
      <alignment horizontal="left" vertical="center"/>
    </xf>
    <xf numFmtId="0" fontId="10" fillId="0" borderId="27" xfId="1" applyFont="1" applyBorder="1" applyAlignment="1">
      <alignment horizontal="center" vertical="center"/>
    </xf>
    <xf numFmtId="0" fontId="24" fillId="0" borderId="18" xfId="1" applyFont="1" applyBorder="1" applyAlignment="1">
      <alignment horizontal="left" vertical="center"/>
    </xf>
    <xf numFmtId="0" fontId="24" fillId="0" borderId="13" xfId="1" applyFont="1" applyBorder="1" applyAlignment="1">
      <alignment horizontal="left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38"/>
  <sheetViews>
    <sheetView tabSelected="1" zoomScale="85" zoomScaleNormal="85" workbookViewId="0">
      <pane ySplit="2" topLeftCell="A3" activePane="bottomLeft" state="frozen"/>
      <selection activeCell="A2" sqref="A2"/>
      <selection pane="bottomLeft" activeCell="H8" sqref="H8"/>
    </sheetView>
  </sheetViews>
  <sheetFormatPr defaultRowHeight="19.5" x14ac:dyDescent="0.25"/>
  <cols>
    <col min="1" max="1" width="2.375" customWidth="1"/>
    <col min="2" max="2" width="9.625" style="13" customWidth="1"/>
    <col min="3" max="3" width="9.25" style="5" bestFit="1" customWidth="1"/>
    <col min="4" max="4" width="26" style="19" customWidth="1"/>
    <col min="5" max="6" width="6" style="5" bestFit="1" customWidth="1"/>
    <col min="7" max="7" width="4.625" style="5" bestFit="1" customWidth="1"/>
    <col min="8" max="8" width="6" style="5" bestFit="1" customWidth="1"/>
    <col min="9" max="9" width="4.625" style="5" bestFit="1" customWidth="1"/>
    <col min="10" max="10" width="6" style="5" bestFit="1" customWidth="1"/>
    <col min="11" max="11" width="4.625" style="5" bestFit="1" customWidth="1"/>
    <col min="12" max="12" width="6" style="5" bestFit="1" customWidth="1"/>
    <col min="13" max="13" width="3.625" style="5" bestFit="1" customWidth="1"/>
    <col min="14" max="14" width="4.625" style="5" bestFit="1" customWidth="1"/>
    <col min="15" max="16" width="3.625" style="5" bestFit="1" customWidth="1"/>
    <col min="17" max="17" width="7.5" style="2" customWidth="1"/>
    <col min="18" max="18" width="7.5" style="13" customWidth="1"/>
  </cols>
  <sheetData>
    <row r="1" spans="2:18" ht="36" customHeight="1" thickBot="1" x14ac:dyDescent="0.35">
      <c r="B1" s="120" t="s">
        <v>41</v>
      </c>
      <c r="C1" s="120"/>
      <c r="D1" s="120"/>
      <c r="E1" s="120"/>
      <c r="F1" s="120"/>
      <c r="G1" s="120"/>
      <c r="H1" s="120"/>
      <c r="I1" s="120"/>
      <c r="J1" s="120"/>
      <c r="K1" s="8"/>
      <c r="L1" s="8"/>
      <c r="M1" s="8"/>
      <c r="N1" s="8"/>
      <c r="Q1" s="115" t="s">
        <v>49</v>
      </c>
      <c r="R1" s="116"/>
    </row>
    <row r="2" spans="2:18" ht="22.5" customHeight="1" thickBot="1" x14ac:dyDescent="0.3">
      <c r="B2" s="91"/>
      <c r="C2" s="111" t="s">
        <v>42</v>
      </c>
      <c r="D2" s="17" t="s">
        <v>34</v>
      </c>
      <c r="E2" s="125">
        <v>1</v>
      </c>
      <c r="F2" s="130"/>
      <c r="G2" s="125">
        <v>2</v>
      </c>
      <c r="H2" s="130"/>
      <c r="I2" s="125">
        <v>3</v>
      </c>
      <c r="J2" s="130"/>
      <c r="K2" s="125">
        <v>4</v>
      </c>
      <c r="L2" s="130"/>
      <c r="M2" s="125">
        <v>5</v>
      </c>
      <c r="N2" s="130"/>
      <c r="O2" s="125">
        <v>6</v>
      </c>
      <c r="P2" s="126"/>
      <c r="Q2" s="81" t="s">
        <v>25</v>
      </c>
      <c r="R2" s="81" t="s">
        <v>28</v>
      </c>
    </row>
    <row r="3" spans="2:18" ht="22.5" customHeight="1" thickBot="1" x14ac:dyDescent="0.3">
      <c r="B3" s="92"/>
      <c r="C3" s="112"/>
      <c r="D3" s="18" t="s">
        <v>0</v>
      </c>
      <c r="E3" s="9" t="s">
        <v>1</v>
      </c>
      <c r="F3" s="10" t="s">
        <v>2</v>
      </c>
      <c r="G3" s="9" t="s">
        <v>1</v>
      </c>
      <c r="H3" s="10" t="s">
        <v>2</v>
      </c>
      <c r="I3" s="9" t="s">
        <v>1</v>
      </c>
      <c r="J3" s="10" t="s">
        <v>2</v>
      </c>
      <c r="K3" s="9" t="s">
        <v>1</v>
      </c>
      <c r="L3" s="10" t="s">
        <v>2</v>
      </c>
      <c r="M3" s="9" t="s">
        <v>1</v>
      </c>
      <c r="N3" s="10" t="s">
        <v>2</v>
      </c>
      <c r="O3" s="9" t="s">
        <v>1</v>
      </c>
      <c r="P3" s="6" t="s">
        <v>2</v>
      </c>
      <c r="Q3" s="54">
        <f>SUM(Q5+Q10+Q19+Q26)</f>
        <v>2060</v>
      </c>
      <c r="R3" s="54">
        <f>SUM(R5+R10+R19+R26)</f>
        <v>69</v>
      </c>
    </row>
    <row r="4" spans="2:18" s="27" customFormat="1" ht="22.5" customHeight="1" thickBot="1" x14ac:dyDescent="0.3">
      <c r="B4" s="117" t="s">
        <v>24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9"/>
      <c r="R4" s="26"/>
    </row>
    <row r="5" spans="2:18" s="27" customFormat="1" ht="22.5" customHeight="1" x14ac:dyDescent="0.25">
      <c r="B5" s="32" t="s">
        <v>45</v>
      </c>
      <c r="C5" s="33"/>
      <c r="D5" s="3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2">
        <f>Q6+Q7+Q8</f>
        <v>159</v>
      </c>
      <c r="R5" s="83">
        <f>R6+R7+R8</f>
        <v>6</v>
      </c>
    </row>
    <row r="6" spans="2:18" s="56" customFormat="1" ht="22.5" customHeight="1" x14ac:dyDescent="0.25">
      <c r="B6" s="93" t="s">
        <v>4</v>
      </c>
      <c r="C6" s="55">
        <v>2470</v>
      </c>
      <c r="D6" s="55" t="s">
        <v>5</v>
      </c>
      <c r="E6" s="11">
        <v>12</v>
      </c>
      <c r="F6" s="12">
        <v>15</v>
      </c>
      <c r="G6" s="11">
        <v>10</v>
      </c>
      <c r="H6" s="12">
        <v>12</v>
      </c>
      <c r="I6" s="11">
        <v>1</v>
      </c>
      <c r="J6" s="12">
        <v>1</v>
      </c>
      <c r="K6" s="11"/>
      <c r="L6" s="12"/>
      <c r="M6" s="11"/>
      <c r="N6" s="12"/>
      <c r="O6" s="11"/>
      <c r="P6" s="7"/>
      <c r="Q6" s="3">
        <f>SUM(E6:P6)</f>
        <v>51</v>
      </c>
      <c r="R6" s="35">
        <v>2</v>
      </c>
    </row>
    <row r="7" spans="2:18" s="56" customFormat="1" ht="22.5" customHeight="1" x14ac:dyDescent="0.25">
      <c r="B7" s="94"/>
      <c r="C7" s="55">
        <v>2437</v>
      </c>
      <c r="D7" s="57" t="s">
        <v>33</v>
      </c>
      <c r="E7" s="11">
        <v>10</v>
      </c>
      <c r="F7" s="12">
        <v>13</v>
      </c>
      <c r="G7" s="11">
        <v>9</v>
      </c>
      <c r="H7" s="12">
        <v>13</v>
      </c>
      <c r="I7" s="11">
        <v>0</v>
      </c>
      <c r="J7" s="12">
        <v>1</v>
      </c>
      <c r="K7" s="11"/>
      <c r="L7" s="12"/>
      <c r="M7" s="11"/>
      <c r="N7" s="12"/>
      <c r="O7" s="11"/>
      <c r="P7" s="7"/>
      <c r="Q7" s="3">
        <f t="shared" ref="Q7:Q8" si="0">SUM(E7:P7)</f>
        <v>46</v>
      </c>
      <c r="R7" s="35">
        <v>2</v>
      </c>
    </row>
    <row r="8" spans="2:18" s="56" customFormat="1" ht="22.5" customHeight="1" thickBot="1" x14ac:dyDescent="0.3">
      <c r="B8" s="58" t="s">
        <v>23</v>
      </c>
      <c r="C8" s="55">
        <v>2465</v>
      </c>
      <c r="D8" s="55" t="s">
        <v>19</v>
      </c>
      <c r="E8" s="11">
        <v>2</v>
      </c>
      <c r="F8" s="12">
        <v>32</v>
      </c>
      <c r="G8" s="11">
        <v>2</v>
      </c>
      <c r="H8" s="12">
        <v>26</v>
      </c>
      <c r="I8" s="11"/>
      <c r="J8" s="12"/>
      <c r="K8" s="11"/>
      <c r="L8" s="12"/>
      <c r="M8" s="11"/>
      <c r="N8" s="12"/>
      <c r="O8" s="11"/>
      <c r="P8" s="7"/>
      <c r="Q8" s="3">
        <f t="shared" si="0"/>
        <v>62</v>
      </c>
      <c r="R8" s="35">
        <v>2</v>
      </c>
    </row>
    <row r="9" spans="2:18" s="59" customFormat="1" ht="25.5" customHeight="1" x14ac:dyDescent="0.25">
      <c r="B9" s="100" t="s">
        <v>20</v>
      </c>
      <c r="C9" s="101"/>
      <c r="D9" s="102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4"/>
      <c r="R9" s="26"/>
    </row>
    <row r="10" spans="2:18" s="60" customFormat="1" ht="27.75" customHeight="1" x14ac:dyDescent="0.25">
      <c r="B10" s="131" t="s">
        <v>3</v>
      </c>
      <c r="C10" s="132"/>
      <c r="D10" s="132"/>
      <c r="E10" s="28"/>
      <c r="F10" s="29"/>
      <c r="G10" s="28"/>
      <c r="H10" s="29"/>
      <c r="I10" s="28"/>
      <c r="J10" s="29"/>
      <c r="K10" s="28"/>
      <c r="L10" s="29"/>
      <c r="M10" s="28"/>
      <c r="N10" s="29"/>
      <c r="O10" s="28"/>
      <c r="P10" s="30"/>
      <c r="Q10" s="36">
        <f>Q11+Q12+Q13+Q14+Q15+Q16+Q17+Q18</f>
        <v>940</v>
      </c>
      <c r="R10" s="36">
        <f>R11+R12+R13+R14+R15+R16+R17+R18</f>
        <v>29</v>
      </c>
    </row>
    <row r="11" spans="2:18" s="56" customFormat="1" ht="22.5" customHeight="1" x14ac:dyDescent="0.25">
      <c r="B11" s="127" t="s">
        <v>7</v>
      </c>
      <c r="C11" s="61">
        <v>2461</v>
      </c>
      <c r="D11" s="62" t="s">
        <v>8</v>
      </c>
      <c r="E11" s="9">
        <v>20</v>
      </c>
      <c r="F11" s="10">
        <v>19</v>
      </c>
      <c r="G11" s="9">
        <v>14</v>
      </c>
      <c r="H11" s="10">
        <v>17</v>
      </c>
      <c r="I11" s="9">
        <v>18</v>
      </c>
      <c r="J11" s="10">
        <v>21</v>
      </c>
      <c r="K11" s="9">
        <v>23</v>
      </c>
      <c r="L11" s="10">
        <v>15</v>
      </c>
      <c r="M11" s="9">
        <v>0</v>
      </c>
      <c r="N11" s="10">
        <v>0</v>
      </c>
      <c r="O11" s="9">
        <v>1</v>
      </c>
      <c r="P11" s="10">
        <v>0</v>
      </c>
      <c r="Q11" s="4">
        <f t="shared" ref="Q11:Q18" si="1">SUM(E11:P11)</f>
        <v>148</v>
      </c>
      <c r="R11" s="26">
        <v>4</v>
      </c>
    </row>
    <row r="12" spans="2:18" s="56" customFormat="1" ht="22.5" customHeight="1" x14ac:dyDescent="0.25">
      <c r="B12" s="128"/>
      <c r="C12" s="63">
        <v>2431</v>
      </c>
      <c r="D12" s="62" t="s">
        <v>22</v>
      </c>
      <c r="E12" s="9">
        <v>6</v>
      </c>
      <c r="F12" s="10">
        <v>9</v>
      </c>
      <c r="G12" s="9">
        <v>9</v>
      </c>
      <c r="H12" s="10">
        <v>5</v>
      </c>
      <c r="I12" s="9"/>
      <c r="J12" s="10"/>
      <c r="K12" s="9"/>
      <c r="L12" s="10"/>
      <c r="M12" s="9"/>
      <c r="N12" s="10"/>
      <c r="O12" s="9"/>
      <c r="P12" s="10"/>
      <c r="Q12" s="4">
        <f t="shared" si="1"/>
        <v>29</v>
      </c>
      <c r="R12" s="26">
        <v>2</v>
      </c>
    </row>
    <row r="13" spans="2:18" s="56" customFormat="1" ht="22.5" customHeight="1" x14ac:dyDescent="0.25">
      <c r="B13" s="127" t="s">
        <v>4</v>
      </c>
      <c r="C13" s="61">
        <v>2437</v>
      </c>
      <c r="D13" s="62" t="s">
        <v>6</v>
      </c>
      <c r="E13" s="9">
        <v>18</v>
      </c>
      <c r="F13" s="10">
        <v>12</v>
      </c>
      <c r="G13" s="9">
        <v>16</v>
      </c>
      <c r="H13" s="10">
        <v>18</v>
      </c>
      <c r="I13" s="9">
        <v>24</v>
      </c>
      <c r="J13" s="10">
        <v>11</v>
      </c>
      <c r="K13" s="9">
        <v>28</v>
      </c>
      <c r="L13" s="10">
        <v>11</v>
      </c>
      <c r="M13" s="9">
        <v>4</v>
      </c>
      <c r="N13" s="10">
        <v>3</v>
      </c>
      <c r="O13" s="9">
        <v>0</v>
      </c>
      <c r="P13" s="10">
        <v>0</v>
      </c>
      <c r="Q13" s="4">
        <f t="shared" si="1"/>
        <v>145</v>
      </c>
      <c r="R13" s="26">
        <v>4</v>
      </c>
    </row>
    <row r="14" spans="2:18" s="56" customFormat="1" ht="22.5" customHeight="1" x14ac:dyDescent="0.25">
      <c r="B14" s="128"/>
      <c r="C14" s="63">
        <v>2462</v>
      </c>
      <c r="D14" s="62" t="s">
        <v>9</v>
      </c>
      <c r="E14" s="9">
        <v>12</v>
      </c>
      <c r="F14" s="10">
        <v>24</v>
      </c>
      <c r="G14" s="9">
        <v>21</v>
      </c>
      <c r="H14" s="10">
        <v>15</v>
      </c>
      <c r="I14" s="9">
        <v>24</v>
      </c>
      <c r="J14" s="10">
        <v>23</v>
      </c>
      <c r="K14" s="9">
        <v>15</v>
      </c>
      <c r="L14" s="10">
        <v>29</v>
      </c>
      <c r="M14" s="9">
        <v>2</v>
      </c>
      <c r="N14" s="10">
        <v>2</v>
      </c>
      <c r="O14" s="9">
        <v>2</v>
      </c>
      <c r="P14" s="10">
        <v>2</v>
      </c>
      <c r="Q14" s="4">
        <f t="shared" si="1"/>
        <v>171</v>
      </c>
      <c r="R14" s="26">
        <v>4</v>
      </c>
    </row>
    <row r="15" spans="2:18" s="56" customFormat="1" ht="22.5" customHeight="1" x14ac:dyDescent="0.25">
      <c r="B15" s="127" t="s">
        <v>10</v>
      </c>
      <c r="C15" s="61">
        <v>2930</v>
      </c>
      <c r="D15" s="62" t="s">
        <v>11</v>
      </c>
      <c r="E15" s="9">
        <v>0</v>
      </c>
      <c r="F15" s="10">
        <v>0</v>
      </c>
      <c r="G15" s="9">
        <v>0</v>
      </c>
      <c r="H15" s="10">
        <v>19</v>
      </c>
      <c r="I15" s="9">
        <v>0</v>
      </c>
      <c r="J15" s="10">
        <v>18</v>
      </c>
      <c r="K15" s="9">
        <v>0</v>
      </c>
      <c r="L15" s="10">
        <v>11</v>
      </c>
      <c r="M15" s="9">
        <v>0</v>
      </c>
      <c r="N15" s="10">
        <v>2</v>
      </c>
      <c r="O15" s="9">
        <v>0</v>
      </c>
      <c r="P15" s="10">
        <v>1</v>
      </c>
      <c r="Q15" s="4">
        <f t="shared" si="1"/>
        <v>51</v>
      </c>
      <c r="R15" s="26">
        <v>3</v>
      </c>
    </row>
    <row r="16" spans="2:18" s="56" customFormat="1" ht="22.5" customHeight="1" x14ac:dyDescent="0.25">
      <c r="B16" s="128"/>
      <c r="C16" s="63">
        <v>2445</v>
      </c>
      <c r="D16" s="62" t="s">
        <v>12</v>
      </c>
      <c r="E16" s="9">
        <v>2</v>
      </c>
      <c r="F16" s="10">
        <v>24</v>
      </c>
      <c r="G16" s="9">
        <v>3</v>
      </c>
      <c r="H16" s="10">
        <v>30</v>
      </c>
      <c r="I16" s="9">
        <v>1</v>
      </c>
      <c r="J16" s="10">
        <v>36</v>
      </c>
      <c r="K16" s="9">
        <v>1</v>
      </c>
      <c r="L16" s="10">
        <v>36</v>
      </c>
      <c r="M16" s="9">
        <v>0</v>
      </c>
      <c r="N16" s="10">
        <v>5</v>
      </c>
      <c r="O16" s="9">
        <v>0</v>
      </c>
      <c r="P16" s="10">
        <v>0</v>
      </c>
      <c r="Q16" s="4">
        <f t="shared" si="1"/>
        <v>138</v>
      </c>
      <c r="R16" s="26">
        <v>4</v>
      </c>
    </row>
    <row r="17" spans="2:22" s="56" customFormat="1" ht="22.5" customHeight="1" x14ac:dyDescent="0.25">
      <c r="B17" s="127" t="s">
        <v>13</v>
      </c>
      <c r="C17" s="61">
        <v>2469</v>
      </c>
      <c r="D17" s="62" t="s">
        <v>14</v>
      </c>
      <c r="E17" s="9">
        <v>3</v>
      </c>
      <c r="F17" s="10">
        <v>39</v>
      </c>
      <c r="G17" s="9">
        <v>1</v>
      </c>
      <c r="H17" s="10">
        <v>32</v>
      </c>
      <c r="I17" s="9">
        <v>0</v>
      </c>
      <c r="J17" s="10">
        <v>40</v>
      </c>
      <c r="K17" s="9">
        <v>2</v>
      </c>
      <c r="L17" s="10">
        <v>33</v>
      </c>
      <c r="M17" s="9">
        <v>0</v>
      </c>
      <c r="N17" s="10">
        <v>8</v>
      </c>
      <c r="O17" s="9">
        <v>0</v>
      </c>
      <c r="P17" s="10">
        <v>1</v>
      </c>
      <c r="Q17" s="4">
        <f t="shared" si="1"/>
        <v>159</v>
      </c>
      <c r="R17" s="26">
        <v>4</v>
      </c>
    </row>
    <row r="18" spans="2:22" s="56" customFormat="1" ht="22.5" customHeight="1" thickBot="1" x14ac:dyDescent="0.3">
      <c r="B18" s="129"/>
      <c r="C18" s="64">
        <v>2438</v>
      </c>
      <c r="D18" s="65" t="s">
        <v>15</v>
      </c>
      <c r="E18" s="9">
        <v>3</v>
      </c>
      <c r="F18" s="10">
        <v>22</v>
      </c>
      <c r="G18" s="9">
        <v>1</v>
      </c>
      <c r="H18" s="10">
        <v>19</v>
      </c>
      <c r="I18" s="9">
        <v>4</v>
      </c>
      <c r="J18" s="10">
        <v>23</v>
      </c>
      <c r="K18" s="9">
        <v>1</v>
      </c>
      <c r="L18" s="10">
        <v>15</v>
      </c>
      <c r="M18" s="9">
        <v>0</v>
      </c>
      <c r="N18" s="10">
        <v>10</v>
      </c>
      <c r="O18" s="9">
        <v>1</v>
      </c>
      <c r="P18" s="10">
        <v>0</v>
      </c>
      <c r="Q18" s="85">
        <f t="shared" si="1"/>
        <v>99</v>
      </c>
      <c r="R18" s="86">
        <v>4</v>
      </c>
    </row>
    <row r="19" spans="2:22" s="31" customFormat="1" ht="22.5" customHeight="1" x14ac:dyDescent="0.25">
      <c r="B19" s="109" t="s">
        <v>16</v>
      </c>
      <c r="C19" s="110"/>
      <c r="D19" s="110"/>
      <c r="E19" s="38"/>
      <c r="F19" s="39"/>
      <c r="G19" s="38"/>
      <c r="H19" s="39"/>
      <c r="I19" s="38"/>
      <c r="J19" s="39"/>
      <c r="K19" s="38"/>
      <c r="L19" s="39"/>
      <c r="M19" s="38"/>
      <c r="N19" s="39"/>
      <c r="O19" s="38"/>
      <c r="P19" s="40"/>
      <c r="Q19" s="87">
        <f>Q20+Q21+Q22+Q23+Q24+Q25</f>
        <v>611</v>
      </c>
      <c r="R19" s="87">
        <f>R20+R21+R22+R23+R24+R25</f>
        <v>20</v>
      </c>
    </row>
    <row r="20" spans="2:22" s="56" customFormat="1" ht="22.5" customHeight="1" thickBot="1" x14ac:dyDescent="0.3">
      <c r="B20" s="121" t="s">
        <v>13</v>
      </c>
      <c r="C20" s="66">
        <v>2465</v>
      </c>
      <c r="D20" s="67" t="s">
        <v>19</v>
      </c>
      <c r="E20" s="42">
        <v>1</v>
      </c>
      <c r="F20" s="43">
        <v>34</v>
      </c>
      <c r="G20" s="42">
        <v>1</v>
      </c>
      <c r="H20" s="43">
        <v>31</v>
      </c>
      <c r="I20" s="42">
        <v>0</v>
      </c>
      <c r="J20" s="43">
        <v>36</v>
      </c>
      <c r="K20" s="42">
        <v>0</v>
      </c>
      <c r="L20" s="43">
        <v>30</v>
      </c>
      <c r="M20" s="43">
        <v>0</v>
      </c>
      <c r="N20" s="43">
        <v>6</v>
      </c>
      <c r="O20" s="42">
        <v>0</v>
      </c>
      <c r="P20" s="43"/>
      <c r="Q20" s="41">
        <f t="shared" ref="Q20:Q25" si="2">SUM(E20:P20)</f>
        <v>139</v>
      </c>
      <c r="R20" s="44">
        <v>4</v>
      </c>
    </row>
    <row r="21" spans="2:22" s="56" customFormat="1" ht="22.5" customHeight="1" thickBot="1" x14ac:dyDescent="0.3">
      <c r="B21" s="122"/>
      <c r="C21" s="67">
        <v>2440</v>
      </c>
      <c r="D21" s="66" t="s">
        <v>17</v>
      </c>
      <c r="E21" s="42">
        <v>1</v>
      </c>
      <c r="F21" s="43">
        <v>40</v>
      </c>
      <c r="G21" s="42">
        <v>1</v>
      </c>
      <c r="H21" s="43">
        <v>36</v>
      </c>
      <c r="I21" s="42">
        <v>4</v>
      </c>
      <c r="J21" s="43">
        <v>36</v>
      </c>
      <c r="K21" s="42">
        <v>1</v>
      </c>
      <c r="L21" s="43">
        <v>30</v>
      </c>
      <c r="M21" s="43">
        <v>0</v>
      </c>
      <c r="N21" s="43">
        <v>1</v>
      </c>
      <c r="O21" s="42">
        <v>0</v>
      </c>
      <c r="P21" s="43">
        <v>2</v>
      </c>
      <c r="Q21" s="41">
        <f t="shared" si="2"/>
        <v>152</v>
      </c>
      <c r="R21" s="44">
        <v>4</v>
      </c>
    </row>
    <row r="22" spans="2:22" s="56" customFormat="1" ht="22.5" customHeight="1" thickBot="1" x14ac:dyDescent="0.3">
      <c r="B22" s="123"/>
      <c r="C22" s="67">
        <v>2438</v>
      </c>
      <c r="D22" s="69" t="s">
        <v>15</v>
      </c>
      <c r="E22" s="42">
        <v>0</v>
      </c>
      <c r="F22" s="43">
        <v>31</v>
      </c>
      <c r="G22" s="42">
        <v>1</v>
      </c>
      <c r="H22" s="43">
        <v>12</v>
      </c>
      <c r="I22" s="42">
        <v>0</v>
      </c>
      <c r="J22" s="43">
        <v>22</v>
      </c>
      <c r="K22" s="42">
        <v>1</v>
      </c>
      <c r="L22" s="43">
        <v>25</v>
      </c>
      <c r="M22" s="43">
        <v>0</v>
      </c>
      <c r="N22" s="43">
        <v>1</v>
      </c>
      <c r="O22" s="42">
        <v>0</v>
      </c>
      <c r="P22" s="43"/>
      <c r="Q22" s="41">
        <f t="shared" si="2"/>
        <v>93</v>
      </c>
      <c r="R22" s="44">
        <v>4</v>
      </c>
    </row>
    <row r="23" spans="2:22" s="56" customFormat="1" ht="22.5" customHeight="1" thickBot="1" x14ac:dyDescent="0.3">
      <c r="B23" s="123"/>
      <c r="C23" s="67">
        <v>2760</v>
      </c>
      <c r="D23" s="69" t="s">
        <v>36</v>
      </c>
      <c r="E23" s="42">
        <v>1</v>
      </c>
      <c r="F23" s="43">
        <v>35</v>
      </c>
      <c r="G23" s="42">
        <v>1</v>
      </c>
      <c r="H23" s="43">
        <v>16</v>
      </c>
      <c r="I23" s="42">
        <v>1</v>
      </c>
      <c r="J23" s="43">
        <v>25</v>
      </c>
      <c r="K23" s="42"/>
      <c r="L23" s="43"/>
      <c r="M23" s="43"/>
      <c r="N23" s="43"/>
      <c r="O23" s="42"/>
      <c r="P23" s="43"/>
      <c r="Q23" s="41">
        <f t="shared" si="2"/>
        <v>79</v>
      </c>
      <c r="R23" s="44">
        <v>3</v>
      </c>
      <c r="V23" s="70"/>
    </row>
    <row r="24" spans="2:22" s="56" customFormat="1" ht="22.5" customHeight="1" thickBot="1" x14ac:dyDescent="0.3">
      <c r="B24" s="123"/>
      <c r="C24" s="67">
        <v>4813</v>
      </c>
      <c r="D24" s="67" t="s">
        <v>21</v>
      </c>
      <c r="E24" s="42">
        <v>6</v>
      </c>
      <c r="F24" s="43">
        <v>23</v>
      </c>
      <c r="G24" s="42">
        <v>4</v>
      </c>
      <c r="H24" s="43">
        <v>24</v>
      </c>
      <c r="I24" s="42">
        <v>5</v>
      </c>
      <c r="J24" s="43">
        <v>18</v>
      </c>
      <c r="K24" s="42">
        <v>5</v>
      </c>
      <c r="L24" s="43">
        <v>14</v>
      </c>
      <c r="M24" s="43"/>
      <c r="N24" s="43">
        <v>1</v>
      </c>
      <c r="O24" s="42"/>
      <c r="P24" s="43"/>
      <c r="Q24" s="41">
        <f t="shared" si="2"/>
        <v>100</v>
      </c>
      <c r="R24" s="44">
        <v>4</v>
      </c>
      <c r="V24" s="70"/>
    </row>
    <row r="25" spans="2:22" s="56" customFormat="1" ht="22.5" customHeight="1" thickBot="1" x14ac:dyDescent="0.3">
      <c r="B25" s="124"/>
      <c r="C25" s="71">
        <v>2930</v>
      </c>
      <c r="D25" s="68" t="s">
        <v>35</v>
      </c>
      <c r="E25" s="42">
        <v>5</v>
      </c>
      <c r="F25" s="43">
        <v>43</v>
      </c>
      <c r="G25" s="42"/>
      <c r="H25" s="43"/>
      <c r="I25" s="42"/>
      <c r="J25" s="43"/>
      <c r="K25" s="42"/>
      <c r="L25" s="43"/>
      <c r="M25" s="43"/>
      <c r="N25" s="43"/>
      <c r="O25" s="42"/>
      <c r="P25" s="43"/>
      <c r="Q25" s="88">
        <f t="shared" si="2"/>
        <v>48</v>
      </c>
      <c r="R25" s="89">
        <v>1</v>
      </c>
    </row>
    <row r="26" spans="2:22" s="31" customFormat="1" ht="27" customHeight="1" x14ac:dyDescent="0.25">
      <c r="B26" s="107" t="s">
        <v>18</v>
      </c>
      <c r="C26" s="108"/>
      <c r="D26" s="108"/>
      <c r="E26" s="45"/>
      <c r="F26" s="46"/>
      <c r="G26" s="45"/>
      <c r="H26" s="46"/>
      <c r="I26" s="45"/>
      <c r="J26" s="46"/>
      <c r="K26" s="45"/>
      <c r="L26" s="46"/>
      <c r="M26" s="45"/>
      <c r="N26" s="46"/>
      <c r="O26" s="45"/>
      <c r="P26" s="47"/>
      <c r="Q26" s="48">
        <f>Q27+Q28+Q29+Q30+Q31</f>
        <v>350</v>
      </c>
      <c r="R26" s="48">
        <f>R27+R28+R29+R30+R31</f>
        <v>14</v>
      </c>
    </row>
    <row r="27" spans="2:22" s="56" customFormat="1" ht="22.5" customHeight="1" x14ac:dyDescent="0.25">
      <c r="B27" s="105" t="s">
        <v>13</v>
      </c>
      <c r="C27" s="72">
        <v>2438</v>
      </c>
      <c r="D27" s="73" t="s">
        <v>15</v>
      </c>
      <c r="E27" s="49">
        <v>2</v>
      </c>
      <c r="F27" s="50">
        <v>12</v>
      </c>
      <c r="G27" s="49">
        <v>0</v>
      </c>
      <c r="H27" s="51">
        <v>8</v>
      </c>
      <c r="I27" s="49">
        <v>1</v>
      </c>
      <c r="J27" s="50">
        <v>23</v>
      </c>
      <c r="K27" s="49"/>
      <c r="L27" s="51"/>
      <c r="M27" s="49"/>
      <c r="N27" s="50"/>
      <c r="O27" s="49"/>
      <c r="P27" s="51"/>
      <c r="Q27" s="52">
        <f t="shared" ref="Q27:Q31" si="3">SUM(E27:P27)</f>
        <v>46</v>
      </c>
      <c r="R27" s="53">
        <v>3</v>
      </c>
    </row>
    <row r="28" spans="2:22" s="56" customFormat="1" ht="22.5" customHeight="1" x14ac:dyDescent="0.25">
      <c r="B28" s="105"/>
      <c r="C28" s="72">
        <v>2465</v>
      </c>
      <c r="D28" s="74" t="s">
        <v>19</v>
      </c>
      <c r="E28" s="49">
        <v>0</v>
      </c>
      <c r="F28" s="50">
        <v>0</v>
      </c>
      <c r="G28" s="49">
        <v>0</v>
      </c>
      <c r="H28" s="51">
        <v>10</v>
      </c>
      <c r="I28" s="49">
        <v>0</v>
      </c>
      <c r="J28" s="50">
        <v>19</v>
      </c>
      <c r="K28" s="49">
        <v>1</v>
      </c>
      <c r="L28" s="51">
        <v>32</v>
      </c>
      <c r="M28" s="49">
        <v>0</v>
      </c>
      <c r="N28" s="50">
        <v>0</v>
      </c>
      <c r="O28" s="49">
        <v>0</v>
      </c>
      <c r="P28" s="51">
        <v>1</v>
      </c>
      <c r="Q28" s="52">
        <f t="shared" ref="Q28:Q29" si="4">SUM(E28:P28)</f>
        <v>63</v>
      </c>
      <c r="R28" s="53">
        <v>3</v>
      </c>
    </row>
    <row r="29" spans="2:22" s="56" customFormat="1" ht="22.5" customHeight="1" x14ac:dyDescent="0.25">
      <c r="B29" s="106"/>
      <c r="C29" s="75">
        <v>2440</v>
      </c>
      <c r="D29" s="73" t="s">
        <v>17</v>
      </c>
      <c r="E29" s="49">
        <v>0</v>
      </c>
      <c r="F29" s="50">
        <v>0</v>
      </c>
      <c r="G29" s="49">
        <v>0</v>
      </c>
      <c r="H29" s="51">
        <v>20</v>
      </c>
      <c r="I29" s="49">
        <v>0</v>
      </c>
      <c r="J29" s="50">
        <v>0</v>
      </c>
      <c r="K29" s="49"/>
      <c r="L29" s="51"/>
      <c r="M29" s="49"/>
      <c r="N29" s="50"/>
      <c r="O29" s="49"/>
      <c r="P29" s="51"/>
      <c r="Q29" s="52">
        <f t="shared" si="4"/>
        <v>20</v>
      </c>
      <c r="R29" s="53">
        <v>1</v>
      </c>
      <c r="S29" s="56" t="s">
        <v>27</v>
      </c>
    </row>
    <row r="30" spans="2:22" s="56" customFormat="1" ht="22.5" customHeight="1" x14ac:dyDescent="0.25">
      <c r="B30" s="95" t="s">
        <v>10</v>
      </c>
      <c r="C30" s="76">
        <v>2443</v>
      </c>
      <c r="D30" s="77" t="s">
        <v>26</v>
      </c>
      <c r="E30" s="49">
        <v>0</v>
      </c>
      <c r="F30" s="50">
        <v>24</v>
      </c>
      <c r="G30" s="49">
        <v>0</v>
      </c>
      <c r="H30" s="51">
        <v>14</v>
      </c>
      <c r="I30" s="49">
        <v>0</v>
      </c>
      <c r="J30" s="50">
        <v>14</v>
      </c>
      <c r="K30" s="49"/>
      <c r="L30" s="51"/>
      <c r="M30" s="49"/>
      <c r="N30" s="50"/>
      <c r="O30" s="49"/>
      <c r="P30" s="51"/>
      <c r="Q30" s="52">
        <f t="shared" si="3"/>
        <v>52</v>
      </c>
      <c r="R30" s="53">
        <v>3</v>
      </c>
    </row>
    <row r="31" spans="2:22" s="56" customFormat="1" ht="22.5" customHeight="1" thickBot="1" x14ac:dyDescent="0.3">
      <c r="B31" s="96"/>
      <c r="C31" s="76">
        <v>2445</v>
      </c>
      <c r="D31" s="78" t="s">
        <v>12</v>
      </c>
      <c r="E31" s="49">
        <v>1</v>
      </c>
      <c r="F31" s="50">
        <v>44</v>
      </c>
      <c r="G31" s="49">
        <v>3</v>
      </c>
      <c r="H31" s="51">
        <v>35</v>
      </c>
      <c r="I31" s="49">
        <v>1</v>
      </c>
      <c r="J31" s="50">
        <v>36</v>
      </c>
      <c r="K31" s="49">
        <v>1</v>
      </c>
      <c r="L31" s="51">
        <v>48</v>
      </c>
      <c r="M31" s="49"/>
      <c r="N31" s="50"/>
      <c r="O31" s="49"/>
      <c r="P31" s="51"/>
      <c r="Q31" s="52">
        <f t="shared" si="3"/>
        <v>169</v>
      </c>
      <c r="R31" s="53">
        <v>4</v>
      </c>
    </row>
    <row r="32" spans="2:22" s="1" customFormat="1" ht="28.5" customHeight="1" thickBot="1" x14ac:dyDescent="0.3">
      <c r="B32" s="97" t="s">
        <v>46</v>
      </c>
      <c r="C32" s="98"/>
      <c r="D32" s="99"/>
      <c r="E32" s="79">
        <f t="shared" ref="E32:P32" si="5">SUM(E6:E31)</f>
        <v>105</v>
      </c>
      <c r="F32" s="80">
        <f t="shared" si="5"/>
        <v>495</v>
      </c>
      <c r="G32" s="79">
        <f t="shared" si="5"/>
        <v>97</v>
      </c>
      <c r="H32" s="80">
        <f t="shared" si="5"/>
        <v>412</v>
      </c>
      <c r="I32" s="79">
        <f t="shared" si="5"/>
        <v>84</v>
      </c>
      <c r="J32" s="80">
        <f t="shared" si="5"/>
        <v>403</v>
      </c>
      <c r="K32" s="79">
        <f t="shared" si="5"/>
        <v>79</v>
      </c>
      <c r="L32" s="80">
        <f t="shared" si="5"/>
        <v>329</v>
      </c>
      <c r="M32" s="79">
        <f t="shared" si="5"/>
        <v>6</v>
      </c>
      <c r="N32" s="80">
        <f t="shared" si="5"/>
        <v>39</v>
      </c>
      <c r="O32" s="79">
        <f t="shared" si="5"/>
        <v>4</v>
      </c>
      <c r="P32" s="80">
        <f t="shared" si="5"/>
        <v>7</v>
      </c>
      <c r="Q32" s="54">
        <f t="shared" ref="Q32" si="6">SUM(E32:P32)</f>
        <v>2060</v>
      </c>
      <c r="R32" s="54">
        <f>R5+R10+R19+R26</f>
        <v>69</v>
      </c>
    </row>
    <row r="33" spans="2:21" ht="35.25" customHeight="1" x14ac:dyDescent="0.25">
      <c r="B33" s="113" t="s">
        <v>44</v>
      </c>
      <c r="C33" s="113"/>
      <c r="D33" s="113"/>
      <c r="E33" s="113"/>
      <c r="F33" s="113"/>
      <c r="G33" s="113"/>
      <c r="H33" s="113"/>
      <c r="I33" s="113"/>
      <c r="J33" s="113"/>
      <c r="K33" s="114"/>
      <c r="L33" s="114"/>
      <c r="M33" s="37"/>
      <c r="N33" s="37"/>
      <c r="O33" s="37"/>
      <c r="P33" s="37" t="s">
        <v>47</v>
      </c>
      <c r="Q33" s="37"/>
      <c r="R33" s="37" t="s">
        <v>48</v>
      </c>
    </row>
    <row r="34" spans="2:21" ht="37.5" customHeight="1" x14ac:dyDescent="0.25">
      <c r="B34" s="90" t="s">
        <v>40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</row>
    <row r="35" spans="2:21" ht="23.25" customHeight="1" x14ac:dyDescent="0.25">
      <c r="B35" s="14" t="s">
        <v>29</v>
      </c>
      <c r="C35" s="20"/>
      <c r="D35" s="21" t="s">
        <v>39</v>
      </c>
      <c r="Q35" s="13"/>
      <c r="R35" s="2"/>
      <c r="S35" s="1"/>
      <c r="T35" s="1"/>
      <c r="U35" s="2"/>
    </row>
    <row r="36" spans="2:21" ht="23.25" customHeight="1" x14ac:dyDescent="0.25">
      <c r="B36" s="15" t="s">
        <v>30</v>
      </c>
      <c r="C36" s="22"/>
      <c r="D36" s="23" t="s">
        <v>43</v>
      </c>
    </row>
    <row r="37" spans="2:21" ht="23.25" customHeight="1" x14ac:dyDescent="0.25">
      <c r="B37" s="14" t="s">
        <v>31</v>
      </c>
      <c r="C37" s="20"/>
      <c r="D37" s="21" t="s">
        <v>38</v>
      </c>
    </row>
    <row r="38" spans="2:21" ht="23.25" customHeight="1" x14ac:dyDescent="0.25">
      <c r="B38" s="16" t="s">
        <v>32</v>
      </c>
      <c r="C38" s="24"/>
      <c r="D38" s="25" t="s">
        <v>37</v>
      </c>
    </row>
  </sheetData>
  <mergeCells count="26">
    <mergeCell ref="Q1:R1"/>
    <mergeCell ref="B4:Q4"/>
    <mergeCell ref="B1:J1"/>
    <mergeCell ref="B20:B25"/>
    <mergeCell ref="O2:P2"/>
    <mergeCell ref="B13:B14"/>
    <mergeCell ref="B15:B16"/>
    <mergeCell ref="B17:B18"/>
    <mergeCell ref="E2:F2"/>
    <mergeCell ref="G2:H2"/>
    <mergeCell ref="I2:J2"/>
    <mergeCell ref="K2:L2"/>
    <mergeCell ref="M2:N2"/>
    <mergeCell ref="B10:D10"/>
    <mergeCell ref="B11:B12"/>
    <mergeCell ref="B34:Q34"/>
    <mergeCell ref="B2:B3"/>
    <mergeCell ref="B6:B7"/>
    <mergeCell ref="B30:B31"/>
    <mergeCell ref="B32:D32"/>
    <mergeCell ref="B9:Q9"/>
    <mergeCell ref="B27:B29"/>
    <mergeCell ref="B26:D26"/>
    <mergeCell ref="B19:D19"/>
    <mergeCell ref="C2:C3"/>
    <mergeCell ref="B33:L33"/>
  </mergeCells>
  <phoneticPr fontId="2" type="noConversion"/>
  <pageMargins left="0.51181102362204722" right="0.31496062992125984" top="0.78740157480314965" bottom="0.19685039370078741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112-2</vt:lpstr>
      <vt:lpstr>'112-2'!Print_Area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進修推廣部進修推廣部教學業務組王淑珍</dc:creator>
  <cp:lastModifiedBy>user</cp:lastModifiedBy>
  <cp:lastPrinted>2024-03-18T06:19:54Z</cp:lastPrinted>
  <dcterms:created xsi:type="dcterms:W3CDTF">2018-03-14T04:44:37Z</dcterms:created>
  <dcterms:modified xsi:type="dcterms:W3CDTF">2024-03-18T06:20:08Z</dcterms:modified>
</cp:coreProperties>
</file>